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Adcfsdcd-03\sccl\Marketing\Customer Teams - Marketing\Category Towers\Tower 10 - Foodbuy\Articles\"/>
    </mc:Choice>
  </mc:AlternateContent>
  <xr:revisionPtr revIDLastSave="0" documentId="8_{4333C9E6-6532-4B53-BA62-0A4F63FFAE34}" xr6:coauthVersionLast="45" xr6:coauthVersionMax="45" xr10:uidLastSave="{00000000-0000-0000-0000-000000000000}"/>
  <bookViews>
    <workbookView xWindow="-120" yWindow="-120" windowWidth="20730" windowHeight="11160" xr2:uid="{884799F7-DF5F-403B-B500-3C823A3368EC}"/>
  </bookViews>
  <sheets>
    <sheet name="Recipe + Method" sheetId="1" r:id="rId1"/>
    <sheet name="Nutritio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1" l="1"/>
  <c r="K21" i="1"/>
  <c r="I28" i="1" l="1"/>
  <c r="K20" i="1"/>
  <c r="I20" i="1"/>
  <c r="K19" i="1"/>
  <c r="I19" i="1"/>
  <c r="K18" i="1"/>
  <c r="I18" i="1"/>
  <c r="K17" i="1"/>
  <c r="I17" i="1"/>
  <c r="K16" i="1"/>
  <c r="I16" i="1"/>
  <c r="K15" i="1"/>
  <c r="I15" i="1"/>
  <c r="K14" i="1"/>
  <c r="I14" i="1"/>
  <c r="K13" i="1"/>
  <c r="I13" i="1"/>
  <c r="K12" i="1"/>
  <c r="I12" i="1"/>
  <c r="K11" i="1"/>
  <c r="I11" i="1"/>
  <c r="F8" i="1"/>
  <c r="I23" i="1" l="1"/>
  <c r="I25" i="1" s="1"/>
  <c r="I26" i="1" s="1"/>
  <c r="I2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tc={C1327D48-7D04-498C-BE0E-E7B8BA3E80A3}</author>
  </authors>
  <commentList>
    <comment ref="K9" authorId="0" shapeId="0" xr:uid="{C1327D48-7D04-498C-BE0E-E7B8BA3E80A3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 the number in this cell to scale up or down the dish to suit.</t>
      </text>
    </comment>
  </commentList>
</comments>
</file>

<file path=xl/sharedStrings.xml><?xml version="1.0" encoding="utf-8"?>
<sst xmlns="http://schemas.openxmlformats.org/spreadsheetml/2006/main" count="146" uniqueCount="92">
  <si>
    <t>Dish Name</t>
  </si>
  <si>
    <t>Portion Weight</t>
  </si>
  <si>
    <t>No of Portions</t>
  </si>
  <si>
    <t>Scale Dish</t>
  </si>
  <si>
    <t>Date</t>
  </si>
  <si>
    <t>Supplier</t>
  </si>
  <si>
    <t xml:space="preserve">Supplier Code </t>
  </si>
  <si>
    <t>Commodity</t>
  </si>
  <si>
    <t>Unit Weight</t>
  </si>
  <si>
    <t>Unit
Measurement</t>
  </si>
  <si>
    <t>Quantity Used</t>
  </si>
  <si>
    <t>Cost Per Unit</t>
  </si>
  <si>
    <t>Total Cost</t>
  </si>
  <si>
    <t>Bidfood</t>
  </si>
  <si>
    <t>Litres</t>
  </si>
  <si>
    <t xml:space="preserve">Grams </t>
  </si>
  <si>
    <t xml:space="preserve">Onion Sliced </t>
  </si>
  <si>
    <t>Grams</t>
  </si>
  <si>
    <t>Garlic Puree</t>
  </si>
  <si>
    <t>Rosemary</t>
  </si>
  <si>
    <t>Chopped Tomatoes</t>
  </si>
  <si>
    <t xml:space="preserve">Baby Spinach </t>
  </si>
  <si>
    <t>Add Wastages %</t>
  </si>
  <si>
    <t xml:space="preserve"> </t>
  </si>
  <si>
    <t>Selling Price</t>
  </si>
  <si>
    <t>Net Selling Price</t>
  </si>
  <si>
    <t>GP%</t>
  </si>
  <si>
    <t>Product code</t>
  </si>
  <si>
    <t>Product name</t>
  </si>
  <si>
    <t>Qty</t>
  </si>
  <si>
    <t>Kcal per portion</t>
  </si>
  <si>
    <t>Carbohydrate per portion</t>
  </si>
  <si>
    <t>Sugar per portion</t>
  </si>
  <si>
    <t>Total fat per portion</t>
  </si>
  <si>
    <t>Saturates per portion</t>
  </si>
  <si>
    <t>Protein per portion</t>
  </si>
  <si>
    <t>Fibre per portion</t>
  </si>
  <si>
    <t>Salt per portion</t>
  </si>
  <si>
    <t>Celery/Celeriac</t>
  </si>
  <si>
    <t>Crustaceans</t>
  </si>
  <si>
    <t>Gluten</t>
  </si>
  <si>
    <t>Eggs</t>
  </si>
  <si>
    <t>Fish</t>
  </si>
  <si>
    <t>Lupin</t>
  </si>
  <si>
    <t>Milk</t>
  </si>
  <si>
    <t>Molluscs</t>
  </si>
  <si>
    <t>Mustard</t>
  </si>
  <si>
    <t>Peanuts</t>
  </si>
  <si>
    <t>Sesame Seeds</t>
  </si>
  <si>
    <t>Soybean</t>
  </si>
  <si>
    <t>Tree Nuts</t>
  </si>
  <si>
    <t>Vegetarian</t>
  </si>
  <si>
    <t>Vegan</t>
  </si>
  <si>
    <t>Halal</t>
  </si>
  <si>
    <t>Kosher</t>
  </si>
  <si>
    <t>GBSF Compliant</t>
  </si>
  <si>
    <t>PURE OLIVE OIL P.E.T.</t>
  </si>
  <si>
    <t>GBSF</t>
  </si>
  <si>
    <t>PREP SWEET POTATO DICED 20MM D3</t>
  </si>
  <si>
    <t>ONION SLICED</t>
  </si>
  <si>
    <t>Celery (May Contain),</t>
  </si>
  <si>
    <t>GARLIC PUREE 6 X 1 KG</t>
  </si>
  <si>
    <t>BB - ROSEMARY</t>
  </si>
  <si>
    <t>PREMIUM CHOPPED TOMATOES IN TOMATO JUICE</t>
  </si>
  <si>
    <t>CHICK PEAS IN WATER</t>
  </si>
  <si>
    <t>EVERYDAY FAVOURITES VEGETABLE BOUILLON PASTE</t>
  </si>
  <si>
    <t>BB - MINI SPINACH SMALL</t>
  </si>
  <si>
    <t>MORNFLAKE PORRIDGE OATS</t>
  </si>
  <si>
    <t>Serving Size</t>
  </si>
  <si>
    <t>Kcal</t>
  </si>
  <si>
    <t xml:space="preserve">Kcal per 100g </t>
  </si>
  <si>
    <t>Sugar</t>
  </si>
  <si>
    <t>%RNI</t>
  </si>
  <si>
    <t>Total Fat</t>
  </si>
  <si>
    <t>Salt</t>
  </si>
  <si>
    <t>Allergens</t>
  </si>
  <si>
    <t>Sat. Fat</t>
  </si>
  <si>
    <t>Olive Oil</t>
  </si>
  <si>
    <t>Prep Sweet Potato Diced</t>
  </si>
  <si>
    <t>Chick Peas</t>
  </si>
  <si>
    <t xml:space="preserve">Vegetable Bouilon Paste </t>
  </si>
  <si>
    <t xml:space="preserve">Porridge Oats </t>
  </si>
  <si>
    <t>V</t>
  </si>
  <si>
    <t>Ve</t>
  </si>
  <si>
    <t>H</t>
  </si>
  <si>
    <t>K</t>
  </si>
  <si>
    <t>PURE SOYA 59% FAT</t>
  </si>
  <si>
    <t>Pure Soya 59% fat spread</t>
  </si>
  <si>
    <t xml:space="preserve">May contain celery, contains gluten and soy bean. </t>
  </si>
  <si>
    <r>
      <t xml:space="preserve">Dish Description/Methods:                                                                                     </t>
    </r>
    <r>
      <rPr>
        <sz val="10"/>
        <color indexed="8"/>
        <rFont val="Arial"/>
        <family val="2"/>
      </rPr>
      <t xml:space="preserve">1. Add 300ml of boiling water to the vegetable stock and whisk paste in.                         2. Finely chop the rosemary sprigs discarding any 'woody bits'.                                   3. Heat the olive oil in a pan and cook the onion and sweet potato for a few minutes then stir in the garlic and rosemary.                                                                                     4.Add the tomatoes, stock and seasoning and bring to a simmer.                                     5. When the sweet potatoes are tender add the chick peas, then stir through the spinach.                                                                                                                 6. Remove from the heat and place contents in an oven proof dish - set aside.                 7. In a bowl combine the porridge oats and sunflower spread as you would normally to make a crumble by rubbing the ingredients together.                                                   8. Top the chick pea and sweet potato mixture with the crumble and place under the grill to finish.                                                                                                                     9. Rest for 5 minuets before serving. </t>
    </r>
  </si>
  <si>
    <t>Chick Pea, Sweet Potato, Spinach and Oat Crumble</t>
  </si>
  <si>
    <t>Sulphur Dioxide and Sulphites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</si>
</sst>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0.0"/>
    <numFmt numFmtId="166" formatCode="[$-F800]dddd\,\ mmmm\ dd\,\ yyyy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mic Sans MS"/>
      <family val="4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5EB8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</cellStyleXfs>
  <cellXfs count="99">
    <xf numFmtId="0" fontId="0" fillId="0" borderId="0" xfId="0"/>
    <xf numFmtId="0" fontId="3" fillId="0" borderId="6" xfId="0" applyFont="1" applyBorder="1"/>
    <xf numFmtId="0" fontId="3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43" fontId="3" fillId="0" borderId="20" xfId="0" applyNumberFormat="1" applyFont="1" applyBorder="1" applyAlignment="1">
      <alignment horizontal="center" vertical="center"/>
    </xf>
    <xf numFmtId="0" fontId="3" fillId="2" borderId="14" xfId="0" applyFont="1" applyFill="1" applyBorder="1" applyAlignment="1">
      <alignment horizontal="center"/>
    </xf>
    <xf numFmtId="0" fontId="3" fillId="0" borderId="21" xfId="0" applyFont="1" applyBorder="1" applyAlignment="1">
      <alignment horizontal="center" vertical="center" wrapText="1"/>
    </xf>
    <xf numFmtId="0" fontId="4" fillId="0" borderId="19" xfId="3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/>
    </xf>
    <xf numFmtId="0" fontId="3" fillId="0" borderId="0" xfId="0" applyFont="1"/>
    <xf numFmtId="0" fontId="5" fillId="0" borderId="1" xfId="0" applyFont="1" applyBorder="1"/>
    <xf numFmtId="0" fontId="5" fillId="0" borderId="0" xfId="0" applyFont="1"/>
    <xf numFmtId="0" fontId="3" fillId="0" borderId="0" xfId="0" applyFont="1" applyAlignment="1">
      <alignment horizontal="left"/>
    </xf>
    <xf numFmtId="0" fontId="5" fillId="0" borderId="2" xfId="0" applyFont="1" applyBorder="1"/>
    <xf numFmtId="0" fontId="6" fillId="0" borderId="1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15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9" fontId="6" fillId="0" borderId="0" xfId="2" applyFont="1" applyAlignment="1">
      <alignment horizontal="right"/>
    </xf>
    <xf numFmtId="0" fontId="6" fillId="3" borderId="12" xfId="0" applyFont="1" applyFill="1" applyBorder="1" applyAlignment="1">
      <alignment horizontal="left"/>
    </xf>
    <xf numFmtId="164" fontId="6" fillId="0" borderId="28" xfId="1" applyNumberFormat="1" applyFont="1" applyBorder="1" applyAlignment="1">
      <alignment horizontal="right"/>
    </xf>
    <xf numFmtId="2" fontId="6" fillId="0" borderId="28" xfId="1" applyNumberFormat="1" applyFont="1" applyBorder="1" applyAlignment="1">
      <alignment horizontal="right"/>
    </xf>
    <xf numFmtId="0" fontId="6" fillId="3" borderId="12" xfId="4" applyFont="1" applyFill="1" applyBorder="1" applyAlignment="1">
      <alignment horizontal="left"/>
    </xf>
    <xf numFmtId="0" fontId="6" fillId="3" borderId="30" xfId="4" applyFont="1" applyFill="1" applyBorder="1" applyAlignment="1">
      <alignment horizontal="left"/>
    </xf>
    <xf numFmtId="0" fontId="3" fillId="3" borderId="1" xfId="4" applyFont="1" applyFill="1" applyBorder="1" applyAlignment="1">
      <alignment horizontal="left"/>
    </xf>
    <xf numFmtId="9" fontId="6" fillId="0" borderId="31" xfId="2" applyFont="1" applyBorder="1" applyAlignment="1">
      <alignment horizontal="right"/>
    </xf>
    <xf numFmtId="0" fontId="8" fillId="4" borderId="2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0" fontId="8" fillId="4" borderId="11" xfId="0" applyFont="1" applyFill="1" applyBorder="1" applyAlignment="1">
      <alignment horizontal="left"/>
    </xf>
    <xf numFmtId="0" fontId="8" fillId="4" borderId="9" xfId="0" applyFont="1" applyFill="1" applyBorder="1" applyAlignment="1">
      <alignment horizontal="center"/>
    </xf>
    <xf numFmtId="0" fontId="8" fillId="4" borderId="14" xfId="0" applyFont="1" applyFill="1" applyBorder="1" applyAlignment="1" applyProtection="1">
      <alignment horizontal="center"/>
      <protection locked="0"/>
    </xf>
    <xf numFmtId="9" fontId="8" fillId="4" borderId="28" xfId="1" applyNumberFormat="1" applyFont="1" applyFill="1" applyBorder="1" applyAlignment="1" applyProtection="1">
      <alignment horizontal="right"/>
      <protection locked="0"/>
    </xf>
    <xf numFmtId="164" fontId="8" fillId="4" borderId="28" xfId="1" applyNumberFormat="1" applyFont="1" applyFill="1" applyBorder="1" applyAlignment="1">
      <alignment horizontal="right"/>
    </xf>
    <xf numFmtId="2" fontId="0" fillId="0" borderId="0" xfId="0" applyNumberFormat="1"/>
    <xf numFmtId="0" fontId="0" fillId="0" borderId="19" xfId="0" applyBorder="1" applyAlignment="1">
      <alignment horizontal="center" vertical="center" wrapText="1"/>
    </xf>
    <xf numFmtId="165" fontId="0" fillId="0" borderId="19" xfId="0" applyNumberFormat="1" applyBorder="1" applyAlignment="1">
      <alignment horizontal="center" vertical="center" wrapText="1"/>
    </xf>
    <xf numFmtId="9" fontId="0" fillId="0" borderId="19" xfId="2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1" fillId="4" borderId="19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0" fontId="5" fillId="0" borderId="0" xfId="0" applyFont="1"/>
    <xf numFmtId="0" fontId="0" fillId="0" borderId="0" xfId="0" applyAlignment="1">
      <alignment horizontal="center"/>
    </xf>
    <xf numFmtId="0" fontId="0" fillId="0" borderId="0" xfId="0" applyFill="1"/>
    <xf numFmtId="2" fontId="0" fillId="0" borderId="0" xfId="0" applyNumberFormat="1" applyFill="1"/>
    <xf numFmtId="0" fontId="10" fillId="0" borderId="0" xfId="0" applyFont="1" applyFill="1"/>
    <xf numFmtId="165" fontId="10" fillId="0" borderId="0" xfId="0" applyNumberFormat="1" applyFont="1" applyFill="1"/>
    <xf numFmtId="0" fontId="0" fillId="0" borderId="0" xfId="0" applyFill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166" fontId="12" fillId="0" borderId="8" xfId="0" applyNumberFormat="1" applyFont="1" applyBorder="1"/>
    <xf numFmtId="0" fontId="4" fillId="0" borderId="0" xfId="3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/>
    </xf>
    <xf numFmtId="0" fontId="3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4" xfId="3" applyFont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3" fontId="9" fillId="4" borderId="17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left"/>
    </xf>
    <xf numFmtId="0" fontId="3" fillId="3" borderId="0" xfId="4" applyFont="1" applyFill="1" applyBorder="1" applyAlignment="1">
      <alignment horizontal="left"/>
    </xf>
    <xf numFmtId="43" fontId="3" fillId="0" borderId="0" xfId="0" applyNumberFormat="1" applyFont="1" applyBorder="1" applyAlignment="1">
      <alignment horizontal="center" vertical="center"/>
    </xf>
    <xf numFmtId="43" fontId="3" fillId="0" borderId="31" xfId="0" applyNumberFormat="1" applyFont="1" applyBorder="1" applyAlignment="1">
      <alignment horizontal="center" vertical="center"/>
    </xf>
    <xf numFmtId="0" fontId="5" fillId="0" borderId="0" xfId="0" applyFont="1"/>
    <xf numFmtId="0" fontId="3" fillId="0" borderId="3" xfId="0" applyFont="1" applyBorder="1"/>
    <xf numFmtId="0" fontId="3" fillId="0" borderId="4" xfId="0" applyFont="1" applyBorder="1"/>
    <xf numFmtId="0" fontId="8" fillId="4" borderId="2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  <protection locked="0"/>
    </xf>
    <xf numFmtId="0" fontId="8" fillId="4" borderId="10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>
      <alignment horizontal="left" vertical="top" wrapText="1"/>
    </xf>
    <xf numFmtId="0" fontId="5" fillId="2" borderId="26" xfId="0" applyFont="1" applyFill="1" applyBorder="1" applyAlignment="1">
      <alignment wrapText="1"/>
    </xf>
    <xf numFmtId="0" fontId="5" fillId="2" borderId="27" xfId="0" applyFont="1" applyFill="1" applyBorder="1" applyAlignment="1">
      <alignment wrapText="1"/>
    </xf>
    <xf numFmtId="0" fontId="5" fillId="2" borderId="12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29" xfId="0" applyFont="1" applyFill="1" applyBorder="1" applyAlignment="1">
      <alignment wrapText="1"/>
    </xf>
    <xf numFmtId="0" fontId="5" fillId="2" borderId="30" xfId="0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0" fontId="5" fillId="2" borderId="32" xfId="0" applyFont="1" applyFill="1" applyBorder="1" applyAlignment="1">
      <alignment wrapText="1"/>
    </xf>
  </cellXfs>
  <cellStyles count="5">
    <cellStyle name="Currency" xfId="1" builtinId="4"/>
    <cellStyle name="Normal" xfId="0" builtinId="0"/>
    <cellStyle name="Normal_Control Sheets Samples" xfId="4" xr:uid="{BF32A4A1-BA4A-4226-92CB-01177044149A}"/>
    <cellStyle name="Normal_Costing Card Template Master edited by cj recipes added" xfId="3" xr:uid="{B8B90A6B-6BAD-4DD4-893B-51C8FD03AEF1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5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39</xdr:row>
      <xdr:rowOff>0</xdr:rowOff>
    </xdr:from>
    <xdr:ext cx="2571750" cy="7239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7878C75-A9E6-4707-8254-3FB33121875F}"/>
            </a:ext>
          </a:extLst>
        </xdr:cNvPr>
        <xdr:cNvSpPr txBox="1"/>
      </xdr:nvSpPr>
      <xdr:spPr>
        <a:xfrm>
          <a:off x="2962275" y="7829550"/>
          <a:ext cx="257175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/>
        </a:p>
      </xdr:txBody>
    </xdr:sp>
    <xdr:clientData/>
  </xdr:oneCellAnchor>
  <xdr:oneCellAnchor>
    <xdr:from>
      <xdr:col>4</xdr:col>
      <xdr:colOff>276225</xdr:colOff>
      <xdr:row>39</xdr:row>
      <xdr:rowOff>38100</xdr:rowOff>
    </xdr:from>
    <xdr:ext cx="2085976" cy="77152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38CC746-91B6-4D34-9F5C-9A977FB4F112}"/>
            </a:ext>
          </a:extLst>
        </xdr:cNvPr>
        <xdr:cNvSpPr txBox="1"/>
      </xdr:nvSpPr>
      <xdr:spPr>
        <a:xfrm>
          <a:off x="5772150" y="7867650"/>
          <a:ext cx="2085976" cy="771525"/>
        </a:xfrm>
        <a:prstGeom prst="rect">
          <a:avLst/>
        </a:prstGeom>
        <a:solidFill>
          <a:sysClr val="window" lastClr="FFFFFF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GB" sz="1000" u="sng"/>
            <a:t>Comments: </a:t>
          </a:r>
          <a:r>
            <a:rPr lang="en-GB" sz="1000" u="none"/>
            <a:t> </a:t>
          </a:r>
        </a:p>
        <a:p>
          <a:r>
            <a:rPr lang="en-GB" sz="1000" u="none"/>
            <a:t>Add seeds, nuts and</a:t>
          </a:r>
          <a:r>
            <a:rPr lang="en-GB" sz="1000" u="none" baseline="0"/>
            <a:t> </a:t>
          </a:r>
          <a:r>
            <a:rPr lang="en-GB" sz="1000" u="none"/>
            <a:t>herbs to the crumble if you like for added crunch and flavour</a:t>
          </a:r>
        </a:p>
      </xdr:txBody>
    </xdr:sp>
    <xdr:clientData/>
  </xdr:oneCellAnchor>
  <xdr:oneCellAnchor>
    <xdr:from>
      <xdr:col>3</xdr:col>
      <xdr:colOff>0</xdr:colOff>
      <xdr:row>39</xdr:row>
      <xdr:rowOff>0</xdr:rowOff>
    </xdr:from>
    <xdr:ext cx="2571750" cy="7239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B09BCE8-6BEC-40E0-B6CF-BBA9DE5FE9DF}"/>
            </a:ext>
          </a:extLst>
        </xdr:cNvPr>
        <xdr:cNvSpPr txBox="1"/>
      </xdr:nvSpPr>
      <xdr:spPr>
        <a:xfrm>
          <a:off x="2962275" y="7829550"/>
          <a:ext cx="2571750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/>
        </a:p>
      </xdr:txBody>
    </xdr:sp>
    <xdr:clientData/>
  </xdr:oneCellAnchor>
  <xdr:oneCellAnchor>
    <xdr:from>
      <xdr:col>0</xdr:col>
      <xdr:colOff>609599</xdr:colOff>
      <xdr:row>39</xdr:row>
      <xdr:rowOff>38099</xdr:rowOff>
    </xdr:from>
    <xdr:ext cx="5048251" cy="77152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E73C5AB-5DE6-4928-AC39-7A94EB6D6036}"/>
            </a:ext>
          </a:extLst>
        </xdr:cNvPr>
        <xdr:cNvSpPr txBox="1"/>
      </xdr:nvSpPr>
      <xdr:spPr>
        <a:xfrm>
          <a:off x="609599" y="7867649"/>
          <a:ext cx="5048251" cy="771525"/>
        </a:xfrm>
        <a:prstGeom prst="rect">
          <a:avLst/>
        </a:prstGeom>
        <a:solidFill>
          <a:sysClr val="window" lastClr="FFFFFF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GB" sz="1000" u="sng"/>
            <a:t>Allergens:</a:t>
          </a:r>
        </a:p>
        <a:p>
          <a:r>
            <a:rPr lang="en-GB" sz="1000" u="none"/>
            <a:t>Gluten</a:t>
          </a:r>
          <a:r>
            <a:rPr lang="en-GB" sz="1000" u="none" baseline="0"/>
            <a:t>, Soybean, May Contain Celery. </a:t>
          </a:r>
          <a:endParaRPr lang="en-GB" sz="1000" u="none"/>
        </a:p>
      </xdr:txBody>
    </xdr:sp>
    <xdr:clientData/>
  </xdr:oneCellAnchor>
  <xdr:oneCellAnchor>
    <xdr:from>
      <xdr:col>6</xdr:col>
      <xdr:colOff>9525</xdr:colOff>
      <xdr:row>39</xdr:row>
      <xdr:rowOff>38100</xdr:rowOff>
    </xdr:from>
    <xdr:ext cx="1926166" cy="78104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5A23CD8-568E-4A88-9989-A46428CA17AF}"/>
            </a:ext>
          </a:extLst>
        </xdr:cNvPr>
        <xdr:cNvSpPr txBox="1"/>
      </xdr:nvSpPr>
      <xdr:spPr>
        <a:xfrm>
          <a:off x="8010525" y="7867650"/>
          <a:ext cx="1926166" cy="781049"/>
        </a:xfrm>
        <a:prstGeom prst="rect">
          <a:avLst/>
        </a:prstGeom>
        <a:solidFill>
          <a:sysClr val="window" lastClr="FFFFFF"/>
        </a:solidFill>
        <a:ln w="19050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GB" sz="1000" u="sng"/>
            <a:t>Serving Suggestions: </a:t>
          </a:r>
          <a:endParaRPr lang="en-GB" sz="1000" u="none"/>
        </a:p>
        <a:p>
          <a:r>
            <a:rPr lang="en-GB" sz="1000" b="0" u="none" baseline="0"/>
            <a:t>Serve with steamed green vegetables.</a:t>
          </a:r>
          <a:endParaRPr lang="en-GB" sz="1000" b="0" u="sng"/>
        </a:p>
      </xdr:txBody>
    </xdr:sp>
    <xdr:clientData/>
  </xdr:oneCellAnchor>
  <xdr:twoCellAnchor>
    <xdr:from>
      <xdr:col>4</xdr:col>
      <xdr:colOff>85725</xdr:colOff>
      <xdr:row>23</xdr:row>
      <xdr:rowOff>104775</xdr:rowOff>
    </xdr:from>
    <xdr:to>
      <xdr:col>5</xdr:col>
      <xdr:colOff>1085850</xdr:colOff>
      <xdr:row>30</xdr:row>
      <xdr:rowOff>9525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3E4D89-F24A-4F5B-B44E-EDE3239EFA51}"/>
            </a:ext>
          </a:extLst>
        </xdr:cNvPr>
        <xdr:cNvSpPr txBox="1"/>
      </xdr:nvSpPr>
      <xdr:spPr>
        <a:xfrm>
          <a:off x="5581650" y="4962525"/>
          <a:ext cx="2343150" cy="1171575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Picture</a:t>
          </a:r>
        </a:p>
      </xdr:txBody>
    </xdr:sp>
    <xdr:clientData/>
  </xdr:twoCellAnchor>
  <xdr:twoCellAnchor editAs="oneCell">
    <xdr:from>
      <xdr:col>4</xdr:col>
      <xdr:colOff>95251</xdr:colOff>
      <xdr:row>23</xdr:row>
      <xdr:rowOff>114836</xdr:rowOff>
    </xdr:from>
    <xdr:to>
      <xdr:col>5</xdr:col>
      <xdr:colOff>1066800</xdr:colOff>
      <xdr:row>32</xdr:row>
      <xdr:rowOff>161924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13E2BB-723C-41C2-B173-B77AD2D36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6" y="4801136"/>
          <a:ext cx="2314574" cy="1675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1422400</xdr:colOff>
      <xdr:row>5</xdr:row>
      <xdr:rowOff>101600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7496915-3757-584A-8606-58013009A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120900" cy="1358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1422400</xdr:colOff>
      <xdr:row>6</xdr:row>
      <xdr:rowOff>215900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47513E-E4A5-A442-A0A4-D882C8FA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120900" cy="13589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ophie Gibson" id="{B14FE63B-9E48-40FB-BDD5-DCAD7DD9338C}" userId="S::Sophie.Gibson@supplychain.nhs.uk::528a0274-cf0f-4cd6-8f64-49b43daf6b1f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9" dT="2021-01-05T11:55:33.86" personId="{B14FE63B-9E48-40FB-BDD5-DCAD7DD9338C}" id="{C1327D48-7D04-498C-BE0E-E7B8BA3E80A3}">
    <text>Change the number in this cell to scale up or down the dish to suit.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0ABD5-242A-4D8C-BE48-9496DF16447A}">
  <dimension ref="B1:K84"/>
  <sheetViews>
    <sheetView tabSelected="1" workbookViewId="0">
      <selection activeCell="D3" sqref="D3"/>
    </sheetView>
  </sheetViews>
  <sheetFormatPr defaultColWidth="9.140625" defaultRowHeight="14.25" x14ac:dyDescent="0.2"/>
  <cols>
    <col min="1" max="1" width="9.140625" style="16"/>
    <col min="2" max="2" width="20.28515625" style="16" customWidth="1"/>
    <col min="3" max="3" width="15" style="16" customWidth="1"/>
    <col min="4" max="4" width="38" style="16" customWidth="1"/>
    <col min="5" max="5" width="20.140625" style="16" customWidth="1"/>
    <col min="6" max="6" width="17.42578125" style="16" customWidth="1"/>
    <col min="7" max="7" width="14" style="16" customWidth="1"/>
    <col min="8" max="8" width="10.7109375" style="16" customWidth="1"/>
    <col min="9" max="9" width="12" style="16" customWidth="1"/>
    <col min="10" max="10" width="1.28515625" style="16" customWidth="1"/>
    <col min="11" max="11" width="11.7109375" style="16" customWidth="1"/>
    <col min="12" max="12" width="8.42578125" style="16" customWidth="1"/>
    <col min="13" max="16384" width="9.140625" style="16"/>
  </cols>
  <sheetData>
    <row r="1" spans="2:11" s="58" customFormat="1" x14ac:dyDescent="0.2"/>
    <row r="2" spans="2:11" s="58" customFormat="1" ht="42.95" customHeight="1" x14ac:dyDescent="0.2"/>
    <row r="3" spans="2:11" s="58" customFormat="1" x14ac:dyDescent="0.2"/>
    <row r="4" spans="2:11" s="58" customFormat="1" x14ac:dyDescent="0.2"/>
    <row r="5" spans="2:11" s="58" customFormat="1" x14ac:dyDescent="0.2"/>
    <row r="6" spans="2:11" s="58" customFormat="1" x14ac:dyDescent="0.2"/>
    <row r="7" spans="2:11" ht="15" thickBot="1" x14ac:dyDescent="0.25">
      <c r="B7" s="15"/>
      <c r="C7" s="81"/>
      <c r="D7" s="81"/>
      <c r="E7" s="81"/>
      <c r="F7" s="81"/>
      <c r="G7" s="81"/>
      <c r="H7" s="81"/>
      <c r="I7" s="81"/>
      <c r="J7" s="14"/>
      <c r="K7" s="14"/>
    </row>
    <row r="8" spans="2:11" ht="15" thickBot="1" x14ac:dyDescent="0.25">
      <c r="B8" s="36" t="s">
        <v>0</v>
      </c>
      <c r="C8" s="82" t="s">
        <v>90</v>
      </c>
      <c r="D8" s="83"/>
      <c r="E8" s="37" t="s">
        <v>1</v>
      </c>
      <c r="F8" s="1">
        <f>SUM(G11:G21)/10</f>
        <v>389.5</v>
      </c>
      <c r="G8" s="84" t="s">
        <v>2</v>
      </c>
      <c r="H8" s="85"/>
      <c r="I8" s="88">
        <v>10</v>
      </c>
      <c r="J8" s="17"/>
      <c r="K8" s="39" t="s">
        <v>3</v>
      </c>
    </row>
    <row r="9" spans="2:11" ht="15" thickBot="1" x14ac:dyDescent="0.25">
      <c r="B9" s="18"/>
      <c r="D9" s="19"/>
      <c r="E9" s="38" t="s">
        <v>4</v>
      </c>
      <c r="F9" s="68">
        <v>44197</v>
      </c>
      <c r="G9" s="86"/>
      <c r="H9" s="87"/>
      <c r="I9" s="89"/>
      <c r="J9" s="20"/>
      <c r="K9" s="40">
        <v>10</v>
      </c>
    </row>
    <row r="10" spans="2:11" ht="25.5" x14ac:dyDescent="0.2">
      <c r="B10" s="21" t="s">
        <v>5</v>
      </c>
      <c r="C10" s="22" t="s">
        <v>6</v>
      </c>
      <c r="D10" s="22" t="s">
        <v>7</v>
      </c>
      <c r="E10" s="22" t="s">
        <v>8</v>
      </c>
      <c r="F10" s="23" t="s">
        <v>9</v>
      </c>
      <c r="G10" s="22" t="s">
        <v>10</v>
      </c>
      <c r="H10" s="23" t="s">
        <v>11</v>
      </c>
      <c r="I10" s="24" t="s">
        <v>12</v>
      </c>
      <c r="J10" s="20"/>
      <c r="K10" s="25" t="s">
        <v>10</v>
      </c>
    </row>
    <row r="11" spans="2:11" ht="16.5" customHeight="1" x14ac:dyDescent="0.2">
      <c r="B11" s="56" t="s">
        <v>13</v>
      </c>
      <c r="C11" s="53">
        <v>13686</v>
      </c>
      <c r="D11" s="3" t="s">
        <v>77</v>
      </c>
      <c r="E11" s="2">
        <v>16000</v>
      </c>
      <c r="F11" s="2" t="s">
        <v>14</v>
      </c>
      <c r="G11" s="3">
        <v>30</v>
      </c>
      <c r="H11" s="4">
        <v>40.159999999999997</v>
      </c>
      <c r="I11" s="5">
        <f t="shared" ref="I11:I21" si="0">IFERROR(H11/E11*G11,0)</f>
        <v>7.5299999999999992E-2</v>
      </c>
      <c r="J11" s="20"/>
      <c r="K11" s="6">
        <f>SUM(G11/10*K9)</f>
        <v>30</v>
      </c>
    </row>
    <row r="12" spans="2:11" ht="16.5" customHeight="1" x14ac:dyDescent="0.2">
      <c r="B12" s="56" t="s">
        <v>13</v>
      </c>
      <c r="C12" s="55">
        <v>2052</v>
      </c>
      <c r="D12" s="3" t="s">
        <v>78</v>
      </c>
      <c r="E12" s="2">
        <v>1000</v>
      </c>
      <c r="F12" s="2" t="s">
        <v>15</v>
      </c>
      <c r="G12" s="3">
        <v>1125</v>
      </c>
      <c r="H12" s="7">
        <v>5.56</v>
      </c>
      <c r="I12" s="5">
        <f t="shared" si="0"/>
        <v>6.2549999999999999</v>
      </c>
      <c r="J12" s="20"/>
      <c r="K12" s="6">
        <f>SUM(G12/10*K9)</f>
        <v>1125</v>
      </c>
    </row>
    <row r="13" spans="2:11" ht="16.5" customHeight="1" x14ac:dyDescent="0.2">
      <c r="B13" s="56" t="s">
        <v>13</v>
      </c>
      <c r="C13" s="53">
        <v>75283</v>
      </c>
      <c r="D13" s="3" t="s">
        <v>16</v>
      </c>
      <c r="E13" s="2">
        <v>2500</v>
      </c>
      <c r="F13" s="2" t="s">
        <v>17</v>
      </c>
      <c r="G13" s="3">
        <v>250</v>
      </c>
      <c r="H13" s="8">
        <v>5.05</v>
      </c>
      <c r="I13" s="5">
        <f t="shared" si="0"/>
        <v>0.505</v>
      </c>
      <c r="J13" s="20"/>
      <c r="K13" s="6">
        <f>SUM(G13/10*K9)</f>
        <v>250</v>
      </c>
    </row>
    <row r="14" spans="2:11" ht="16.5" customHeight="1" x14ac:dyDescent="0.2">
      <c r="B14" s="56" t="s">
        <v>13</v>
      </c>
      <c r="C14" s="54">
        <v>46574</v>
      </c>
      <c r="D14" s="57" t="s">
        <v>18</v>
      </c>
      <c r="E14" s="9">
        <v>6000</v>
      </c>
      <c r="F14" s="9" t="s">
        <v>17</v>
      </c>
      <c r="G14" s="10">
        <v>10</v>
      </c>
      <c r="H14" s="8">
        <v>9.7899999999999991</v>
      </c>
      <c r="I14" s="5">
        <f t="shared" si="0"/>
        <v>1.6316666666666663E-2</v>
      </c>
      <c r="J14" s="20"/>
      <c r="K14" s="6">
        <f>SUM(G14/10*K9)</f>
        <v>10</v>
      </c>
    </row>
    <row r="15" spans="2:11" ht="16.5" customHeight="1" x14ac:dyDescent="0.2">
      <c r="B15" s="56" t="s">
        <v>13</v>
      </c>
      <c r="C15" s="55">
        <v>75677</v>
      </c>
      <c r="D15" s="3" t="s">
        <v>19</v>
      </c>
      <c r="E15" s="2">
        <v>100</v>
      </c>
      <c r="F15" s="2" t="s">
        <v>15</v>
      </c>
      <c r="G15" s="3">
        <v>5</v>
      </c>
      <c r="H15" s="8">
        <v>2.89</v>
      </c>
      <c r="I15" s="5">
        <f t="shared" si="0"/>
        <v>0.14450000000000002</v>
      </c>
      <c r="J15" s="20"/>
      <c r="K15" s="6">
        <f>SUM(G15/10*K9)</f>
        <v>5</v>
      </c>
    </row>
    <row r="16" spans="2:11" ht="16.5" customHeight="1" x14ac:dyDescent="0.2">
      <c r="B16" s="56" t="s">
        <v>13</v>
      </c>
      <c r="C16" s="53">
        <v>42581</v>
      </c>
      <c r="D16" s="2" t="s">
        <v>20</v>
      </c>
      <c r="E16" s="8">
        <v>15000</v>
      </c>
      <c r="F16" s="2" t="s">
        <v>17</v>
      </c>
      <c r="G16" s="2">
        <v>650</v>
      </c>
      <c r="H16" s="8">
        <v>9.57</v>
      </c>
      <c r="I16" s="5">
        <f t="shared" si="0"/>
        <v>0.41470000000000001</v>
      </c>
      <c r="J16" s="20"/>
      <c r="K16" s="6">
        <f>SUM(G16/10*K9)</f>
        <v>650</v>
      </c>
    </row>
    <row r="17" spans="2:11" ht="16.5" customHeight="1" x14ac:dyDescent="0.2">
      <c r="B17" s="56" t="s">
        <v>13</v>
      </c>
      <c r="C17" s="53">
        <v>98544</v>
      </c>
      <c r="D17" s="3" t="s">
        <v>79</v>
      </c>
      <c r="E17" s="2">
        <v>4800</v>
      </c>
      <c r="F17" s="2" t="s">
        <v>15</v>
      </c>
      <c r="G17" s="3">
        <v>1350</v>
      </c>
      <c r="H17" s="8">
        <v>10.89</v>
      </c>
      <c r="I17" s="5">
        <f t="shared" si="0"/>
        <v>3.0628124999999997</v>
      </c>
      <c r="J17" s="20"/>
      <c r="K17" s="6">
        <f>SUM(G17/10*K9)</f>
        <v>1350</v>
      </c>
    </row>
    <row r="18" spans="2:11" ht="16.5" customHeight="1" x14ac:dyDescent="0.2">
      <c r="B18" s="56" t="s">
        <v>13</v>
      </c>
      <c r="C18" s="53">
        <v>43592</v>
      </c>
      <c r="D18" s="3" t="s">
        <v>80</v>
      </c>
      <c r="E18" s="2">
        <v>2000</v>
      </c>
      <c r="F18" s="2" t="s">
        <v>15</v>
      </c>
      <c r="G18" s="3">
        <v>40</v>
      </c>
      <c r="H18" s="8">
        <v>26.39</v>
      </c>
      <c r="I18" s="5">
        <f t="shared" si="0"/>
        <v>0.52780000000000005</v>
      </c>
      <c r="J18" s="20"/>
      <c r="K18" s="11">
        <f>SUM(G18/10*K9)</f>
        <v>40</v>
      </c>
    </row>
    <row r="19" spans="2:11" ht="16.5" customHeight="1" x14ac:dyDescent="0.2">
      <c r="B19" s="56" t="s">
        <v>13</v>
      </c>
      <c r="C19" s="53">
        <v>75382</v>
      </c>
      <c r="D19" s="3" t="s">
        <v>21</v>
      </c>
      <c r="E19" s="2">
        <v>500</v>
      </c>
      <c r="F19" s="2" t="s">
        <v>15</v>
      </c>
      <c r="G19" s="3">
        <v>200</v>
      </c>
      <c r="H19" s="8">
        <v>3.64</v>
      </c>
      <c r="I19" s="5">
        <f t="shared" si="0"/>
        <v>1.456</v>
      </c>
      <c r="J19" s="20"/>
      <c r="K19" s="11">
        <f>SUM(G19/10*K9)</f>
        <v>200</v>
      </c>
    </row>
    <row r="20" spans="2:11" ht="16.5" customHeight="1" x14ac:dyDescent="0.2">
      <c r="B20" s="56" t="s">
        <v>13</v>
      </c>
      <c r="C20" s="53">
        <v>88161</v>
      </c>
      <c r="D20" s="2" t="s">
        <v>81</v>
      </c>
      <c r="E20" s="8">
        <v>12500</v>
      </c>
      <c r="F20" s="2" t="s">
        <v>15</v>
      </c>
      <c r="G20" s="2">
        <v>125</v>
      </c>
      <c r="H20" s="8">
        <v>9.16</v>
      </c>
      <c r="I20" s="5">
        <f t="shared" si="0"/>
        <v>9.1600000000000001E-2</v>
      </c>
      <c r="J20" s="20"/>
      <c r="K20" s="11">
        <f>SUM(G20/10*K9)</f>
        <v>125</v>
      </c>
    </row>
    <row r="21" spans="2:11" ht="16.5" customHeight="1" thickBot="1" x14ac:dyDescent="0.25">
      <c r="B21" s="71" t="s">
        <v>13</v>
      </c>
      <c r="C21" s="72">
        <v>92802</v>
      </c>
      <c r="D21" s="12" t="s">
        <v>87</v>
      </c>
      <c r="E21" s="73">
        <v>12000</v>
      </c>
      <c r="F21" s="12" t="s">
        <v>15</v>
      </c>
      <c r="G21" s="12">
        <v>110</v>
      </c>
      <c r="H21" s="73">
        <v>16.760000000000002</v>
      </c>
      <c r="I21" s="80">
        <f t="shared" si="0"/>
        <v>0.15363333333333334</v>
      </c>
      <c r="J21" s="20"/>
      <c r="K21" s="13">
        <f>SUM(G21/10*K9)</f>
        <v>110</v>
      </c>
    </row>
    <row r="22" spans="2:11" s="58" customFormat="1" ht="16.5" customHeight="1" thickBot="1" x14ac:dyDescent="0.25">
      <c r="B22" s="49"/>
      <c r="C22" s="47"/>
      <c r="D22" s="49"/>
      <c r="E22" s="69"/>
      <c r="F22" s="49"/>
      <c r="G22" s="49"/>
      <c r="H22" s="69"/>
      <c r="I22" s="79"/>
      <c r="J22" s="20"/>
      <c r="K22" s="70"/>
    </row>
    <row r="23" spans="2:11" ht="15" thickBot="1" x14ac:dyDescent="0.25">
      <c r="D23" s="14"/>
      <c r="E23" s="26"/>
      <c r="G23" s="74"/>
      <c r="H23" s="75"/>
      <c r="I23" s="76">
        <f>SUM(I11:I21)</f>
        <v>12.702662499999997</v>
      </c>
      <c r="J23" s="27"/>
      <c r="K23" s="28"/>
    </row>
    <row r="24" spans="2:11" ht="13.5" customHeight="1" x14ac:dyDescent="0.2">
      <c r="B24" s="90" t="s">
        <v>89</v>
      </c>
      <c r="C24" s="91"/>
      <c r="D24" s="92"/>
      <c r="E24" s="14"/>
      <c r="F24" s="17"/>
      <c r="G24" s="29" t="s">
        <v>22</v>
      </c>
      <c r="H24" s="77"/>
      <c r="I24" s="41">
        <v>0.05</v>
      </c>
    </row>
    <row r="25" spans="2:11" x14ac:dyDescent="0.2">
      <c r="B25" s="93"/>
      <c r="C25" s="94"/>
      <c r="D25" s="95"/>
      <c r="E25" s="14"/>
      <c r="F25" s="17"/>
      <c r="G25" s="29" t="s">
        <v>12</v>
      </c>
      <c r="H25" s="77"/>
      <c r="I25" s="30">
        <f>(I23*I24+I23)</f>
        <v>13.337795624999996</v>
      </c>
    </row>
    <row r="26" spans="2:11" x14ac:dyDescent="0.2">
      <c r="B26" s="93"/>
      <c r="C26" s="94"/>
      <c r="D26" s="95"/>
      <c r="G26" s="29"/>
      <c r="H26" s="77"/>
      <c r="I26" s="31">
        <f>I25/I8</f>
        <v>1.3337795624999997</v>
      </c>
      <c r="J26" s="16" t="s">
        <v>23</v>
      </c>
    </row>
    <row r="27" spans="2:11" x14ac:dyDescent="0.2">
      <c r="B27" s="93"/>
      <c r="C27" s="94"/>
      <c r="D27" s="95"/>
      <c r="G27" s="32" t="s">
        <v>24</v>
      </c>
      <c r="H27" s="78"/>
      <c r="I27" s="42">
        <v>0</v>
      </c>
    </row>
    <row r="28" spans="2:11" x14ac:dyDescent="0.2">
      <c r="B28" s="93"/>
      <c r="C28" s="94"/>
      <c r="D28" s="95"/>
      <c r="E28" s="14"/>
      <c r="G28" s="32" t="s">
        <v>25</v>
      </c>
      <c r="H28" s="78"/>
      <c r="I28" s="30">
        <f>I27/120%</f>
        <v>0</v>
      </c>
    </row>
    <row r="29" spans="2:11" ht="15" thickBot="1" x14ac:dyDescent="0.25">
      <c r="B29" s="93"/>
      <c r="C29" s="94"/>
      <c r="D29" s="95"/>
      <c r="G29" s="33" t="s">
        <v>26</v>
      </c>
      <c r="H29" s="34"/>
      <c r="I29" s="35">
        <f>IFERROR(100%-(I26/I28),0)</f>
        <v>0</v>
      </c>
    </row>
    <row r="30" spans="2:11" x14ac:dyDescent="0.2">
      <c r="B30" s="93"/>
      <c r="C30" s="94"/>
      <c r="D30" s="95"/>
    </row>
    <row r="31" spans="2:11" x14ac:dyDescent="0.2">
      <c r="B31" s="93"/>
      <c r="C31" s="94"/>
      <c r="D31" s="95"/>
      <c r="F31" s="14"/>
    </row>
    <row r="32" spans="2:11" x14ac:dyDescent="0.2">
      <c r="B32" s="93"/>
      <c r="C32" s="94"/>
      <c r="D32" s="95"/>
      <c r="E32" s="14"/>
    </row>
    <row r="33" spans="2:6" x14ac:dyDescent="0.2">
      <c r="B33" s="93"/>
      <c r="C33" s="94"/>
      <c r="D33" s="95"/>
      <c r="E33" s="14"/>
    </row>
    <row r="34" spans="2:6" x14ac:dyDescent="0.2">
      <c r="B34" s="93"/>
      <c r="C34" s="94"/>
      <c r="D34" s="95"/>
      <c r="E34" s="14"/>
    </row>
    <row r="35" spans="2:6" x14ac:dyDescent="0.2">
      <c r="B35" s="93"/>
      <c r="C35" s="94"/>
      <c r="D35" s="95"/>
      <c r="E35" s="14"/>
    </row>
    <row r="36" spans="2:6" x14ac:dyDescent="0.2">
      <c r="B36" s="93"/>
      <c r="C36" s="94"/>
      <c r="D36" s="95"/>
    </row>
    <row r="37" spans="2:6" x14ac:dyDescent="0.2">
      <c r="B37" s="93"/>
      <c r="C37" s="94"/>
      <c r="D37" s="95"/>
    </row>
    <row r="38" spans="2:6" ht="15" customHeight="1" thickBot="1" x14ac:dyDescent="0.25">
      <c r="B38" s="96"/>
      <c r="C38" s="97"/>
      <c r="D38" s="98"/>
    </row>
    <row r="48" spans="2:6" x14ac:dyDescent="0.2">
      <c r="E48" s="14"/>
      <c r="F48" s="14"/>
    </row>
    <row r="49" spans="4:9" x14ac:dyDescent="0.2">
      <c r="E49" s="14"/>
      <c r="F49" s="14"/>
    </row>
    <row r="50" spans="4:9" x14ac:dyDescent="0.2">
      <c r="D50" s="14"/>
      <c r="E50" s="14"/>
      <c r="F50" s="14"/>
      <c r="G50" s="14"/>
      <c r="H50" s="14"/>
      <c r="I50" s="14"/>
    </row>
    <row r="51" spans="4:9" x14ac:dyDescent="0.2">
      <c r="D51" s="14"/>
      <c r="E51" s="14"/>
      <c r="F51" s="14"/>
      <c r="G51" s="14"/>
      <c r="H51" s="14"/>
      <c r="I51" s="14"/>
    </row>
    <row r="52" spans="4:9" x14ac:dyDescent="0.2">
      <c r="D52" s="14"/>
      <c r="E52" s="14"/>
      <c r="F52" s="14"/>
      <c r="G52" s="14"/>
      <c r="H52" s="14"/>
      <c r="I52" s="14"/>
    </row>
    <row r="53" spans="4:9" x14ac:dyDescent="0.2">
      <c r="D53" s="14"/>
      <c r="E53" s="14"/>
      <c r="F53" s="14"/>
      <c r="G53" s="14"/>
      <c r="H53" s="14"/>
      <c r="I53" s="14"/>
    </row>
    <row r="54" spans="4:9" x14ac:dyDescent="0.2">
      <c r="D54" s="14"/>
      <c r="E54" s="14"/>
      <c r="F54" s="14"/>
      <c r="G54" s="14"/>
      <c r="H54" s="14"/>
      <c r="I54" s="14"/>
    </row>
    <row r="55" spans="4:9" x14ac:dyDescent="0.2">
      <c r="D55" s="14"/>
      <c r="E55" s="14"/>
      <c r="F55" s="14"/>
      <c r="G55" s="14"/>
      <c r="H55" s="14"/>
      <c r="I55" s="14"/>
    </row>
    <row r="56" spans="4:9" x14ac:dyDescent="0.2">
      <c r="D56" s="14"/>
      <c r="E56" s="14"/>
      <c r="F56" s="14"/>
      <c r="G56" s="14"/>
      <c r="H56" s="14"/>
      <c r="I56" s="14"/>
    </row>
    <row r="57" spans="4:9" x14ac:dyDescent="0.2">
      <c r="D57" s="14"/>
      <c r="E57" s="14"/>
      <c r="F57" s="14"/>
      <c r="G57" s="14"/>
      <c r="H57" s="14"/>
      <c r="I57" s="14"/>
    </row>
    <row r="58" spans="4:9" x14ac:dyDescent="0.2">
      <c r="D58" s="14"/>
      <c r="E58" s="14"/>
      <c r="F58" s="14"/>
      <c r="G58" s="14"/>
      <c r="H58" s="14"/>
      <c r="I58" s="14"/>
    </row>
    <row r="59" spans="4:9" x14ac:dyDescent="0.2">
      <c r="D59" s="14"/>
      <c r="E59" s="14"/>
      <c r="F59" s="14"/>
      <c r="G59" s="14"/>
      <c r="H59" s="14"/>
      <c r="I59" s="14"/>
    </row>
    <row r="60" spans="4:9" x14ac:dyDescent="0.2">
      <c r="D60" s="14"/>
      <c r="E60" s="14"/>
      <c r="F60" s="14"/>
      <c r="G60" s="14"/>
      <c r="H60" s="14"/>
      <c r="I60" s="14"/>
    </row>
    <row r="61" spans="4:9" x14ac:dyDescent="0.2">
      <c r="D61" s="14"/>
      <c r="E61" s="14"/>
      <c r="F61" s="14"/>
      <c r="G61" s="14"/>
      <c r="H61" s="14"/>
      <c r="I61" s="14"/>
    </row>
    <row r="62" spans="4:9" x14ac:dyDescent="0.2">
      <c r="D62" s="14"/>
      <c r="E62" s="14"/>
      <c r="F62" s="14"/>
      <c r="G62" s="14"/>
      <c r="H62" s="14"/>
      <c r="I62" s="14"/>
    </row>
    <row r="63" spans="4:9" x14ac:dyDescent="0.2">
      <c r="D63" s="14"/>
      <c r="E63" s="14"/>
      <c r="F63" s="14"/>
      <c r="G63" s="14"/>
      <c r="H63" s="14"/>
      <c r="I63" s="14"/>
    </row>
    <row r="64" spans="4:9" x14ac:dyDescent="0.2">
      <c r="D64" s="14"/>
      <c r="E64" s="14"/>
      <c r="F64" s="14"/>
      <c r="G64" s="14"/>
      <c r="H64" s="14"/>
      <c r="I64" s="14"/>
    </row>
    <row r="65" spans="4:9" x14ac:dyDescent="0.2">
      <c r="D65" s="14"/>
      <c r="E65" s="14"/>
      <c r="F65" s="14"/>
      <c r="G65" s="14"/>
      <c r="H65" s="14"/>
      <c r="I65" s="14"/>
    </row>
    <row r="66" spans="4:9" x14ac:dyDescent="0.2">
      <c r="D66" s="14"/>
      <c r="E66" s="14"/>
      <c r="F66" s="14"/>
      <c r="G66" s="14"/>
      <c r="H66" s="14"/>
      <c r="I66" s="14"/>
    </row>
    <row r="67" spans="4:9" x14ac:dyDescent="0.2">
      <c r="D67" s="14"/>
      <c r="E67" s="14"/>
      <c r="F67" s="14"/>
      <c r="G67" s="14"/>
      <c r="H67" s="14"/>
      <c r="I67" s="14"/>
    </row>
    <row r="68" spans="4:9" x14ac:dyDescent="0.2">
      <c r="D68" s="14"/>
      <c r="E68" s="14"/>
      <c r="F68" s="14"/>
      <c r="G68" s="14"/>
      <c r="H68" s="14"/>
      <c r="I68" s="14"/>
    </row>
    <row r="69" spans="4:9" x14ac:dyDescent="0.2">
      <c r="D69" s="14"/>
      <c r="E69" s="14"/>
      <c r="F69" s="14"/>
      <c r="G69" s="14"/>
      <c r="H69" s="14"/>
      <c r="I69" s="14"/>
    </row>
    <row r="70" spans="4:9" x14ac:dyDescent="0.2">
      <c r="D70" s="14"/>
      <c r="E70" s="14"/>
      <c r="F70" s="14"/>
      <c r="G70" s="14"/>
      <c r="H70" s="14"/>
      <c r="I70" s="14"/>
    </row>
    <row r="71" spans="4:9" x14ac:dyDescent="0.2">
      <c r="D71" s="14"/>
      <c r="E71" s="14"/>
      <c r="F71" s="14"/>
      <c r="G71" s="14"/>
      <c r="H71" s="14"/>
      <c r="I71" s="14"/>
    </row>
    <row r="72" spans="4:9" x14ac:dyDescent="0.2">
      <c r="D72" s="14"/>
      <c r="E72" s="14"/>
      <c r="F72" s="14"/>
      <c r="G72" s="14"/>
      <c r="H72" s="14"/>
      <c r="I72" s="14"/>
    </row>
    <row r="73" spans="4:9" x14ac:dyDescent="0.2">
      <c r="D73" s="14"/>
      <c r="E73" s="14"/>
      <c r="F73" s="14"/>
      <c r="G73" s="14"/>
      <c r="H73" s="14"/>
      <c r="I73" s="14"/>
    </row>
    <row r="74" spans="4:9" x14ac:dyDescent="0.2">
      <c r="D74" s="14"/>
      <c r="E74" s="14"/>
      <c r="F74" s="14"/>
      <c r="G74" s="14"/>
      <c r="H74" s="14"/>
      <c r="I74" s="14"/>
    </row>
    <row r="75" spans="4:9" x14ac:dyDescent="0.2">
      <c r="D75" s="14"/>
      <c r="E75" s="14"/>
      <c r="F75" s="14"/>
      <c r="G75" s="14"/>
      <c r="H75" s="14"/>
      <c r="I75" s="14"/>
    </row>
    <row r="76" spans="4:9" x14ac:dyDescent="0.2">
      <c r="D76" s="14"/>
      <c r="E76" s="14"/>
      <c r="F76" s="14"/>
      <c r="G76" s="14"/>
      <c r="H76" s="14"/>
      <c r="I76" s="14"/>
    </row>
    <row r="77" spans="4:9" x14ac:dyDescent="0.2">
      <c r="D77" s="14"/>
      <c r="E77" s="14"/>
      <c r="F77" s="14"/>
      <c r="G77" s="14"/>
      <c r="H77" s="14"/>
      <c r="I77" s="14"/>
    </row>
    <row r="78" spans="4:9" x14ac:dyDescent="0.2">
      <c r="D78" s="14"/>
      <c r="E78" s="14"/>
      <c r="F78" s="14"/>
      <c r="G78" s="14"/>
      <c r="H78" s="14"/>
      <c r="I78" s="14"/>
    </row>
    <row r="79" spans="4:9" x14ac:dyDescent="0.2">
      <c r="D79" s="14"/>
      <c r="E79" s="14"/>
      <c r="F79" s="14"/>
      <c r="G79" s="14"/>
      <c r="H79" s="14"/>
      <c r="I79" s="14"/>
    </row>
    <row r="80" spans="4:9" x14ac:dyDescent="0.2">
      <c r="D80" s="14"/>
      <c r="E80" s="14"/>
      <c r="F80" s="14"/>
      <c r="G80" s="14"/>
      <c r="H80" s="14"/>
      <c r="I80" s="14"/>
    </row>
    <row r="81" spans="4:9" x14ac:dyDescent="0.2">
      <c r="D81" s="14"/>
      <c r="E81" s="14"/>
      <c r="F81" s="14"/>
      <c r="G81" s="14"/>
      <c r="H81" s="14"/>
      <c r="I81" s="14"/>
    </row>
    <row r="82" spans="4:9" x14ac:dyDescent="0.2">
      <c r="D82" s="14"/>
      <c r="E82" s="14"/>
      <c r="F82" s="14"/>
      <c r="G82" s="14"/>
      <c r="H82" s="14"/>
      <c r="I82" s="14"/>
    </row>
    <row r="83" spans="4:9" x14ac:dyDescent="0.2">
      <c r="D83" s="14"/>
      <c r="G83" s="14"/>
      <c r="H83" s="14"/>
      <c r="I83" s="14"/>
    </row>
    <row r="84" spans="4:9" x14ac:dyDescent="0.2">
      <c r="D84" s="14"/>
      <c r="G84" s="14"/>
      <c r="H84" s="14"/>
      <c r="I84" s="14"/>
    </row>
  </sheetData>
  <mergeCells count="5">
    <mergeCell ref="C7:I7"/>
    <mergeCell ref="C8:D8"/>
    <mergeCell ref="G8:H9"/>
    <mergeCell ref="I8:I9"/>
    <mergeCell ref="B24:D38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7044B-4675-49EF-A55C-758C5661CFD6}">
  <dimension ref="A7:AD23"/>
  <sheetViews>
    <sheetView topLeftCell="A4" workbookViewId="0">
      <selection activeCell="F5" sqref="F5"/>
    </sheetView>
  </sheetViews>
  <sheetFormatPr defaultColWidth="8.85546875" defaultRowHeight="15" x14ac:dyDescent="0.25"/>
  <cols>
    <col min="1" max="1" width="9.140625" style="59"/>
    <col min="2" max="2" width="48.28515625" bestFit="1" customWidth="1"/>
    <col min="26" max="29" width="9.140625" style="59"/>
    <col min="30" max="30" width="11.140625" style="59" customWidth="1"/>
  </cols>
  <sheetData>
    <row r="7" spans="1:30" ht="21" customHeight="1" x14ac:dyDescent="0.25"/>
    <row r="8" spans="1:30" ht="75" x14ac:dyDescent="0.25">
      <c r="A8" s="52" t="s">
        <v>27</v>
      </c>
      <c r="B8" s="52" t="s">
        <v>28</v>
      </c>
      <c r="C8" s="52" t="s">
        <v>29</v>
      </c>
      <c r="D8" s="52" t="s">
        <v>30</v>
      </c>
      <c r="E8" s="52" t="s">
        <v>31</v>
      </c>
      <c r="F8" s="52" t="s">
        <v>32</v>
      </c>
      <c r="G8" s="52" t="s">
        <v>33</v>
      </c>
      <c r="H8" s="52" t="s">
        <v>34</v>
      </c>
      <c r="I8" s="52" t="s">
        <v>35</v>
      </c>
      <c r="J8" s="52" t="s">
        <v>36</v>
      </c>
      <c r="K8" s="52" t="s">
        <v>37</v>
      </c>
      <c r="L8" s="52" t="s">
        <v>38</v>
      </c>
      <c r="M8" s="52" t="s">
        <v>39</v>
      </c>
      <c r="N8" s="52" t="s">
        <v>40</v>
      </c>
      <c r="O8" s="52" t="s">
        <v>41</v>
      </c>
      <c r="P8" s="52" t="s">
        <v>42</v>
      </c>
      <c r="Q8" s="52" t="s">
        <v>43</v>
      </c>
      <c r="R8" s="52" t="s">
        <v>44</v>
      </c>
      <c r="S8" s="52" t="s">
        <v>45</v>
      </c>
      <c r="T8" s="52" t="s">
        <v>46</v>
      </c>
      <c r="U8" s="52" t="s">
        <v>47</v>
      </c>
      <c r="V8" s="52" t="s">
        <v>48</v>
      </c>
      <c r="W8" s="52" t="s">
        <v>49</v>
      </c>
      <c r="X8" s="52" t="s">
        <v>91</v>
      </c>
      <c r="Y8" s="52" t="s">
        <v>50</v>
      </c>
      <c r="Z8" s="52" t="s">
        <v>51</v>
      </c>
      <c r="AA8" s="52" t="s">
        <v>52</v>
      </c>
      <c r="AB8" s="52" t="s">
        <v>53</v>
      </c>
      <c r="AC8" s="52" t="s">
        <v>54</v>
      </c>
      <c r="AD8" s="52" t="s">
        <v>55</v>
      </c>
    </row>
    <row r="9" spans="1:30" x14ac:dyDescent="0.25">
      <c r="A9" s="48">
        <v>13686</v>
      </c>
      <c r="B9" t="s">
        <v>56</v>
      </c>
      <c r="C9">
        <v>0.03</v>
      </c>
      <c r="D9" s="43">
        <v>24.689999999999998</v>
      </c>
      <c r="E9" s="43">
        <v>0</v>
      </c>
      <c r="F9" s="43">
        <v>0</v>
      </c>
      <c r="G9" s="43">
        <v>2.7450000000000001</v>
      </c>
      <c r="H9" s="43">
        <v>0.39299999999999996</v>
      </c>
      <c r="I9" s="43">
        <v>0</v>
      </c>
      <c r="J9" s="43">
        <v>0</v>
      </c>
      <c r="K9" s="43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 s="59" t="s">
        <v>82</v>
      </c>
      <c r="AA9" s="59" t="s">
        <v>83</v>
      </c>
      <c r="AB9" s="59">
        <v>0</v>
      </c>
      <c r="AC9" s="59">
        <v>0</v>
      </c>
      <c r="AD9" s="59" t="s">
        <v>57</v>
      </c>
    </row>
    <row r="10" spans="1:30" x14ac:dyDescent="0.25">
      <c r="A10" s="49">
        <v>2052</v>
      </c>
      <c r="B10" t="s">
        <v>58</v>
      </c>
      <c r="C10">
        <v>1.25</v>
      </c>
      <c r="D10" s="43">
        <v>107.5</v>
      </c>
      <c r="E10" s="43">
        <v>25</v>
      </c>
      <c r="F10" s="43">
        <v>5</v>
      </c>
      <c r="G10" s="43">
        <v>0</v>
      </c>
      <c r="H10" s="43">
        <v>0</v>
      </c>
      <c r="I10" s="43">
        <v>2.5</v>
      </c>
      <c r="J10" s="43">
        <v>3.75</v>
      </c>
      <c r="K10" s="43">
        <v>0.17250000000000001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 s="59" t="s">
        <v>82</v>
      </c>
      <c r="AA10" s="59" t="s">
        <v>83</v>
      </c>
      <c r="AB10" s="59">
        <v>0</v>
      </c>
      <c r="AC10" s="59">
        <v>0</v>
      </c>
      <c r="AD10" s="59" t="s">
        <v>57</v>
      </c>
    </row>
    <row r="11" spans="1:30" x14ac:dyDescent="0.25">
      <c r="A11" s="50">
        <v>75283</v>
      </c>
      <c r="B11" t="s">
        <v>59</v>
      </c>
      <c r="C11">
        <v>0.25</v>
      </c>
      <c r="D11" s="43">
        <v>9</v>
      </c>
      <c r="E11" s="43">
        <v>1.9750000000000001</v>
      </c>
      <c r="F11" s="43">
        <v>1.4</v>
      </c>
      <c r="G11" s="43">
        <v>0.05</v>
      </c>
      <c r="H11" s="43">
        <v>0</v>
      </c>
      <c r="I11" s="43">
        <v>0.3</v>
      </c>
      <c r="J11" s="43">
        <v>0.35</v>
      </c>
      <c r="K11" s="43">
        <v>2E-3</v>
      </c>
      <c r="L11" t="s">
        <v>60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59" t="s">
        <v>82</v>
      </c>
      <c r="AA11" s="59" t="s">
        <v>83</v>
      </c>
      <c r="AB11" s="59">
        <v>0</v>
      </c>
      <c r="AC11" s="59">
        <v>0</v>
      </c>
      <c r="AD11" s="59" t="s">
        <v>57</v>
      </c>
    </row>
    <row r="12" spans="1:30" x14ac:dyDescent="0.25">
      <c r="A12" s="47">
        <v>46574</v>
      </c>
      <c r="B12" t="s">
        <v>61</v>
      </c>
      <c r="C12">
        <v>0.01</v>
      </c>
      <c r="D12" s="43">
        <v>0.56000000000000005</v>
      </c>
      <c r="E12" s="43">
        <v>8.6999999999999994E-2</v>
      </c>
      <c r="F12" s="43">
        <v>9.0000000000000011E-3</v>
      </c>
      <c r="G12" s="43">
        <v>0</v>
      </c>
      <c r="H12" s="43">
        <v>0</v>
      </c>
      <c r="I12" s="43">
        <v>4.2000000000000003E-2</v>
      </c>
      <c r="J12" s="43">
        <v>2.2000000000000002E-2</v>
      </c>
      <c r="K12" s="43">
        <v>1E-4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59" t="s">
        <v>82</v>
      </c>
      <c r="AA12" s="59" t="s">
        <v>83</v>
      </c>
      <c r="AB12" s="59">
        <v>0</v>
      </c>
      <c r="AC12" s="59">
        <v>0</v>
      </c>
      <c r="AD12" s="59" t="s">
        <v>57</v>
      </c>
    </row>
    <row r="13" spans="1:30" x14ac:dyDescent="0.25">
      <c r="A13" s="49">
        <v>75677</v>
      </c>
      <c r="B13" t="s">
        <v>62</v>
      </c>
      <c r="C13">
        <v>5.0000000000000001E-3</v>
      </c>
      <c r="D13" s="43">
        <v>0.71</v>
      </c>
      <c r="E13" s="43">
        <v>0.10349999999999999</v>
      </c>
      <c r="F13" s="43">
        <v>0</v>
      </c>
      <c r="G13" s="43">
        <v>2.9300000000000003E-2</v>
      </c>
      <c r="H13" s="43">
        <v>1.4190000000000001E-2</v>
      </c>
      <c r="I13" s="43">
        <v>1.6550000000000002E-2</v>
      </c>
      <c r="J13" s="43">
        <v>7.0499999999999993E-2</v>
      </c>
      <c r="K13" s="43">
        <v>3.2500000000000004E-4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59" t="s">
        <v>82</v>
      </c>
      <c r="AA13" s="59" t="s">
        <v>83</v>
      </c>
      <c r="AB13" s="59">
        <v>0</v>
      </c>
      <c r="AC13" s="59">
        <v>0</v>
      </c>
      <c r="AD13" s="59" t="s">
        <v>57</v>
      </c>
    </row>
    <row r="14" spans="1:30" x14ac:dyDescent="0.25">
      <c r="A14" s="48">
        <v>42581</v>
      </c>
      <c r="B14" t="s">
        <v>63</v>
      </c>
      <c r="C14">
        <v>0.65</v>
      </c>
      <c r="D14" s="43">
        <v>7.8000000000000007</v>
      </c>
      <c r="E14" s="43">
        <v>1.3</v>
      </c>
      <c r="F14" s="43">
        <v>1.1700000000000002</v>
      </c>
      <c r="G14" s="43">
        <v>6.5000000000000002E-2</v>
      </c>
      <c r="H14" s="43">
        <v>0</v>
      </c>
      <c r="I14" s="43">
        <v>0.71500000000000008</v>
      </c>
      <c r="J14" s="43">
        <v>0.97500000000000009</v>
      </c>
      <c r="K14" s="43">
        <v>6.5000000000000002E-2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59" t="s">
        <v>82</v>
      </c>
      <c r="AA14" s="59" t="s">
        <v>83</v>
      </c>
      <c r="AB14" s="59">
        <v>0</v>
      </c>
      <c r="AC14" s="59">
        <v>0</v>
      </c>
      <c r="AD14" s="59" t="s">
        <v>57</v>
      </c>
    </row>
    <row r="15" spans="1:30" x14ac:dyDescent="0.25">
      <c r="A15" s="50">
        <v>4016</v>
      </c>
      <c r="B15" t="s">
        <v>64</v>
      </c>
      <c r="C15">
        <v>1.35</v>
      </c>
      <c r="D15" s="43">
        <v>172.8</v>
      </c>
      <c r="E15" s="43">
        <v>21.735000000000003</v>
      </c>
      <c r="F15" s="43">
        <v>0.54</v>
      </c>
      <c r="G15" s="43">
        <v>3.915</v>
      </c>
      <c r="H15" s="43">
        <v>0.40500000000000003</v>
      </c>
      <c r="I15" s="43">
        <v>9.7200000000000006</v>
      </c>
      <c r="J15" s="43">
        <v>5.5350000000000001</v>
      </c>
      <c r="K15" s="43">
        <v>4.0500000000000006E-3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s="59" t="s">
        <v>82</v>
      </c>
      <c r="AA15" s="59" t="s">
        <v>83</v>
      </c>
      <c r="AB15" s="59">
        <v>0</v>
      </c>
      <c r="AC15" s="59">
        <v>0</v>
      </c>
      <c r="AD15" s="59" t="s">
        <v>57</v>
      </c>
    </row>
    <row r="16" spans="1:30" x14ac:dyDescent="0.25">
      <c r="A16" s="48">
        <v>4666</v>
      </c>
      <c r="B16" t="s">
        <v>65</v>
      </c>
      <c r="C16">
        <v>0.04</v>
      </c>
      <c r="D16" s="43">
        <v>15.68</v>
      </c>
      <c r="E16" s="43">
        <v>1.772</v>
      </c>
      <c r="F16" s="43">
        <v>0.59599999999999997</v>
      </c>
      <c r="G16" s="43">
        <v>0.82720000000000005</v>
      </c>
      <c r="H16" s="43">
        <v>6.7599999999999993E-2</v>
      </c>
      <c r="I16" s="43">
        <v>0.1988</v>
      </c>
      <c r="J16" s="43">
        <v>0.16800000000000001</v>
      </c>
      <c r="K16" s="43">
        <v>1.1523999999999999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59" t="s">
        <v>82</v>
      </c>
      <c r="AA16" s="59" t="s">
        <v>83</v>
      </c>
      <c r="AB16" s="59">
        <v>0</v>
      </c>
      <c r="AC16" s="59">
        <v>0</v>
      </c>
      <c r="AD16" s="59">
        <v>0</v>
      </c>
    </row>
    <row r="17" spans="1:30" x14ac:dyDescent="0.25">
      <c r="A17" s="48">
        <v>75382</v>
      </c>
      <c r="B17" t="s">
        <v>66</v>
      </c>
      <c r="C17">
        <v>0.2</v>
      </c>
      <c r="D17" s="43">
        <v>5.4</v>
      </c>
      <c r="E17" s="43">
        <v>0.72599999999999998</v>
      </c>
      <c r="F17" s="43">
        <v>8.4000000000000005E-2</v>
      </c>
      <c r="G17" s="43">
        <v>7.8000000000000014E-2</v>
      </c>
      <c r="H17" s="43">
        <v>1.26E-2</v>
      </c>
      <c r="I17" s="43">
        <v>0.55999999999999994</v>
      </c>
      <c r="J17" s="43">
        <v>0.44000000000000006</v>
      </c>
      <c r="K17" s="43">
        <v>4.0000000000000008E-2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59" t="s">
        <v>82</v>
      </c>
      <c r="AA17" s="59" t="s">
        <v>83</v>
      </c>
      <c r="AB17" s="59">
        <v>0</v>
      </c>
      <c r="AC17" s="59">
        <v>0</v>
      </c>
      <c r="AD17" s="59" t="s">
        <v>57</v>
      </c>
    </row>
    <row r="18" spans="1:30" x14ac:dyDescent="0.25">
      <c r="A18" s="48">
        <v>88161</v>
      </c>
      <c r="B18" t="s">
        <v>67</v>
      </c>
      <c r="C18">
        <v>0.125</v>
      </c>
      <c r="D18" s="43">
        <v>45.875</v>
      </c>
      <c r="E18" s="43">
        <v>7.0125000000000002</v>
      </c>
      <c r="F18" s="43">
        <v>0.125</v>
      </c>
      <c r="G18" s="43">
        <v>1.05</v>
      </c>
      <c r="H18" s="43">
        <v>0.16250000000000001</v>
      </c>
      <c r="I18" s="43">
        <v>1.5125</v>
      </c>
      <c r="J18" s="43">
        <v>1.1375</v>
      </c>
      <c r="K18" s="43">
        <v>1.25E-3</v>
      </c>
      <c r="L18">
        <v>0</v>
      </c>
      <c r="M18">
        <v>0</v>
      </c>
      <c r="N18" t="s">
        <v>40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59" t="s">
        <v>82</v>
      </c>
      <c r="AA18" s="59" t="s">
        <v>83</v>
      </c>
      <c r="AB18" s="59" t="s">
        <v>84</v>
      </c>
      <c r="AC18" s="59" t="s">
        <v>85</v>
      </c>
      <c r="AD18" s="59" t="s">
        <v>57</v>
      </c>
    </row>
    <row r="19" spans="1:30" s="60" customFormat="1" x14ac:dyDescent="0.25">
      <c r="A19" s="64">
        <v>92802</v>
      </c>
      <c r="B19" s="60" t="s">
        <v>86</v>
      </c>
      <c r="C19" s="60">
        <v>0.11</v>
      </c>
      <c r="D19" s="61">
        <v>53.9</v>
      </c>
      <c r="E19" s="61">
        <v>0.1</v>
      </c>
      <c r="F19" s="61">
        <v>5.5E-2</v>
      </c>
      <c r="G19" s="61">
        <v>5.94</v>
      </c>
      <c r="H19" s="61">
        <v>1.6280000000000001</v>
      </c>
      <c r="I19" s="61">
        <v>5.5E-2</v>
      </c>
      <c r="J19" s="61">
        <v>0</v>
      </c>
      <c r="K19" s="61">
        <v>8.2500000000000004E-2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0</v>
      </c>
      <c r="W19" s="60" t="s">
        <v>49</v>
      </c>
      <c r="X19" s="60">
        <v>0</v>
      </c>
      <c r="Y19" s="60">
        <v>0</v>
      </c>
      <c r="Z19" s="64" t="s">
        <v>82</v>
      </c>
      <c r="AA19" s="64" t="s">
        <v>83</v>
      </c>
      <c r="AB19" s="64">
        <v>0</v>
      </c>
      <c r="AC19" s="64">
        <v>0</v>
      </c>
      <c r="AD19" s="64" t="s">
        <v>57</v>
      </c>
    </row>
    <row r="20" spans="1:30" s="62" customFormat="1" x14ac:dyDescent="0.25">
      <c r="A20" s="65"/>
      <c r="D20" s="63">
        <v>443.91500000000002</v>
      </c>
      <c r="E20" s="63">
        <v>59.811000000000007</v>
      </c>
      <c r="F20" s="63">
        <v>8.9789999999999992</v>
      </c>
      <c r="G20" s="63">
        <v>14.6995</v>
      </c>
      <c r="H20" s="63">
        <v>2.6828900000000004</v>
      </c>
      <c r="I20" s="63">
        <v>15.61985</v>
      </c>
      <c r="J20" s="63">
        <v>12.447999999999999</v>
      </c>
      <c r="K20" s="63">
        <v>1.5201249999999999</v>
      </c>
      <c r="Z20" s="65"/>
      <c r="AA20" s="65"/>
      <c r="AB20" s="65"/>
      <c r="AC20" s="65"/>
      <c r="AD20" s="65"/>
    </row>
    <row r="22" spans="1:30" ht="30" x14ac:dyDescent="0.25">
      <c r="C22" s="51" t="s">
        <v>68</v>
      </c>
      <c r="D22" s="51" t="s">
        <v>69</v>
      </c>
      <c r="E22" s="51" t="s">
        <v>70</v>
      </c>
      <c r="F22" s="51" t="s">
        <v>71</v>
      </c>
      <c r="G22" s="51" t="s">
        <v>72</v>
      </c>
      <c r="H22" s="51" t="s">
        <v>73</v>
      </c>
      <c r="I22" s="51" t="s">
        <v>72</v>
      </c>
      <c r="J22" s="51" t="s">
        <v>76</v>
      </c>
      <c r="K22" s="51" t="s">
        <v>72</v>
      </c>
      <c r="L22" s="51" t="s">
        <v>74</v>
      </c>
      <c r="M22" s="51" t="s">
        <v>72</v>
      </c>
      <c r="N22" s="51" t="s">
        <v>75</v>
      </c>
      <c r="O22" s="66"/>
    </row>
    <row r="23" spans="1:30" ht="105" x14ac:dyDescent="0.25">
      <c r="C23" s="44">
        <v>405</v>
      </c>
      <c r="D23" s="45">
        <v>448.53500000000003</v>
      </c>
      <c r="E23" s="45">
        <v>110.7493827160494</v>
      </c>
      <c r="F23" s="45">
        <v>8.9459999999999997</v>
      </c>
      <c r="G23" s="46">
        <v>9.9400000000000002E-2</v>
      </c>
      <c r="H23" s="45">
        <v>15.249500000000001</v>
      </c>
      <c r="I23" s="46">
        <v>0.21785000000000002</v>
      </c>
      <c r="J23" s="45">
        <v>2.6278900000000003</v>
      </c>
      <c r="K23" s="46">
        <v>0.13139450000000003</v>
      </c>
      <c r="L23" s="45">
        <v>1.5916249999999998</v>
      </c>
      <c r="M23" s="46">
        <v>0.26527083333333329</v>
      </c>
      <c r="N23" s="44" t="s">
        <v>88</v>
      </c>
      <c r="O23" s="67"/>
    </row>
  </sheetData>
  <conditionalFormatting sqref="A11">
    <cfRule type="duplicateValues" dxfId="12" priority="12"/>
  </conditionalFormatting>
  <conditionalFormatting sqref="A9">
    <cfRule type="duplicateValues" dxfId="11" priority="13"/>
  </conditionalFormatting>
  <conditionalFormatting sqref="A13">
    <cfRule type="duplicateValues" dxfId="10" priority="11"/>
  </conditionalFormatting>
  <conditionalFormatting sqref="A14">
    <cfRule type="duplicateValues" dxfId="9" priority="10"/>
  </conditionalFormatting>
  <conditionalFormatting sqref="A15">
    <cfRule type="duplicateValues" dxfId="8" priority="9"/>
  </conditionalFormatting>
  <conditionalFormatting sqref="A16">
    <cfRule type="duplicateValues" dxfId="7" priority="8"/>
  </conditionalFormatting>
  <conditionalFormatting sqref="A17">
    <cfRule type="duplicateValues" dxfId="6" priority="7"/>
  </conditionalFormatting>
  <conditionalFormatting sqref="A18">
    <cfRule type="duplicateValues" dxfId="5" priority="6"/>
  </conditionalFormatting>
  <conditionalFormatting sqref="H23">
    <cfRule type="cellIs" dxfId="4" priority="5" operator="greaterThan">
      <formula>21</formula>
    </cfRule>
  </conditionalFormatting>
  <conditionalFormatting sqref="J23">
    <cfRule type="cellIs" dxfId="3" priority="3" operator="greaterThan">
      <formula>8.8</formula>
    </cfRule>
    <cfRule type="cellIs" dxfId="2" priority="4" operator="greaterThan">
      <formula>6</formula>
    </cfRule>
  </conditionalFormatting>
  <conditionalFormatting sqref="F23">
    <cfRule type="cellIs" dxfId="1" priority="2" operator="greaterThan">
      <formula>27</formula>
    </cfRule>
  </conditionalFormatting>
  <conditionalFormatting sqref="L23">
    <cfRule type="cellIs" dxfId="0" priority="1" operator="greaterThan">
      <formula>1.8</formula>
    </cfRule>
  </conditionalFormatting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Recipe + Method</vt:lpstr>
      <vt:lpstr>Nutrition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Gibson</dc:creator>
  <cp:lastModifiedBy>Dynell Walker</cp:lastModifiedBy>
  <cp:lastPrinted>2021-01-07T09:54:22Z</cp:lastPrinted>
  <dcterms:created xsi:type="dcterms:W3CDTF">2021-01-05T11:53:29Z</dcterms:created>
  <dcterms:modified xsi:type="dcterms:W3CDTF">2021-01-07T09:58:39Z</dcterms:modified>
</cp:coreProperties>
</file>